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Outros computadores\SERVIDOR ALC\DOC ESCRITÓRIO\CLIENTES\ALC CONTABILIDADE\ANA LIGIA DOC\CRC MA\"/>
    </mc:Choice>
  </mc:AlternateContent>
  <xr:revisionPtr revIDLastSave="0" documentId="8_{1E0A7871-319F-4725-95A9-D82FD7DDB0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16" sheetId="1" r:id="rId1"/>
    <sheet name="2017" sheetId="2" r:id="rId2"/>
    <sheet name="2018" sheetId="3" r:id="rId3"/>
    <sheet name="2019" sheetId="4" r:id="rId4"/>
    <sheet name="2020" sheetId="5" r:id="rId5"/>
    <sheet name="2021" sheetId="6" r:id="rId6"/>
    <sheet name="2022" sheetId="7" r:id="rId7"/>
    <sheet name="2023" sheetId="8" r:id="rId8"/>
    <sheet name="2024" sheetId="9" r:id="rId9"/>
    <sheet name="TOTALIZADOR" sheetId="10" r:id="rId10"/>
  </sheets>
  <definedNames>
    <definedName name="_xlnm.Print_Area" localSheetId="0">'2016'!$A$1:$G$13</definedName>
    <definedName name="_xlnm.Print_Area" localSheetId="1">'2017'!$A$1:$G$14</definedName>
    <definedName name="_xlnm.Print_Area" localSheetId="2">'2018'!$A$1:$G$8</definedName>
    <definedName name="_xlnm.Print_Area" localSheetId="3">'2019'!$A$1:$G$12</definedName>
    <definedName name="_xlnm.Print_Area" localSheetId="4">'2020'!$A$1:$G$7</definedName>
    <definedName name="_xlnm.Print_Area" localSheetId="5">'2021'!$A$1:$G$13</definedName>
    <definedName name="_xlnm.Print_Area" localSheetId="6">'2022'!$A$1:$G$8</definedName>
    <definedName name="_xlnm.Print_Area" localSheetId="7">'2023'!$A$1:$G$16</definedName>
    <definedName name="_xlnm.Print_Area" localSheetId="8">'2024'!$A$1:$G$9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9" l="1"/>
  <c r="G8" i="9"/>
  <c r="G9" i="9" s="1"/>
  <c r="B11" i="10" s="1"/>
  <c r="G5" i="9"/>
  <c r="G8" i="8"/>
  <c r="G16" i="8" s="1"/>
  <c r="B10" i="10" s="1"/>
  <c r="G6" i="8"/>
  <c r="G5" i="8"/>
  <c r="G6" i="7"/>
  <c r="G5" i="7"/>
  <c r="G8" i="7" s="1"/>
  <c r="B9" i="10" s="1"/>
  <c r="G8" i="6"/>
  <c r="G13" i="6" s="1"/>
  <c r="B8" i="10" s="1"/>
  <c r="G6" i="6"/>
  <c r="G5" i="6"/>
  <c r="G6" i="5"/>
  <c r="G7" i="5" s="1"/>
  <c r="B7" i="10" s="1"/>
  <c r="G5" i="5"/>
  <c r="G6" i="4"/>
  <c r="G5" i="4"/>
  <c r="G6" i="3"/>
  <c r="G8" i="3" s="1"/>
  <c r="B5" i="10" s="1"/>
  <c r="G5" i="3"/>
  <c r="G7" i="2"/>
  <c r="G14" i="2" s="1"/>
  <c r="B4" i="10" s="1"/>
  <c r="G6" i="2"/>
  <c r="G5" i="2"/>
  <c r="G6" i="1"/>
  <c r="G5" i="1"/>
  <c r="G13" i="1" s="1"/>
  <c r="B3" i="10" s="1"/>
  <c r="G12" i="4" l="1"/>
  <c r="B6" i="10" s="1"/>
  <c r="B12" i="10" s="1"/>
</calcChain>
</file>

<file path=xl/sharedStrings.xml><?xml version="1.0" encoding="utf-8"?>
<sst xmlns="http://schemas.openxmlformats.org/spreadsheetml/2006/main" count="241" uniqueCount="60">
  <si>
    <t>GASTOS COM MANUTENÇÃO PREDIAL APÓS A MUDANÇA PARA A SEDE DO CRC</t>
  </si>
  <si>
    <t>CONTA</t>
  </si>
  <si>
    <t>DESCRIÇÃO</t>
  </si>
  <si>
    <t>TIPO DE SERVIÇO (HISTÓRICO)</t>
  </si>
  <si>
    <t>PROJETO</t>
  </si>
  <si>
    <t>ANO</t>
  </si>
  <si>
    <t>6.3.2.1.01.01.002</t>
  </si>
  <si>
    <t xml:space="preserve">REFORMAS </t>
  </si>
  <si>
    <t>VALOR</t>
  </si>
  <si>
    <t>VALOR TOTAL DO ANO</t>
  </si>
  <si>
    <t>6.3.1.3.02.01.030</t>
  </si>
  <si>
    <t>MANUTENÇÃO E CONSERV. DOS BENS IMÓVEIS</t>
  </si>
  <si>
    <t>APROPRIAÇÃO DA DESPESA C/ A CONTRATAÇÃO DE UMA EMPRESA, EM CARATER EMERGENCIAL, P EFETUAR A TROCA DAS MOLAS QUE DÃO SUSTENTAÇÃO À PORTA DE ENTRADA DESTE CRC-MA, CONFORME NF 1744 DA EMPRESA NORTE BOX INDUSTRIA E COMERCIO DE BOX LTDA .</t>
  </si>
  <si>
    <t>APROPRIAÇÃO DINAMARCA EMPREENDIMENTOS DA CONSTRUÇÃO E INDUSTRIA GRÁFICA LTDA DESPESA COM MANUTENÇÃO CORRETIVA NAS INSTALAÇÕES ELÉTRICAS DA SUBESTAÇÃO AÉREA DO PRÉDIO DA NOVA SEDE DO CRCMA NO CALHAU, CONFORME PROCESSO Nº 015/2016, O.S Nº 010/2016. RETIDO R$ 2.569,01</t>
  </si>
  <si>
    <t>APROPRIAÇÃO DA  DESPESA C/ A CONTRATAÇÃO DE EMPRESA P/  REALIZAÇÃO DE SEVIÇOS DE MANUTENÇÃO PREVENTIVA E CORRETIVA NA NOVA SEDE DO CRCMA NO CALHAU - NET CONSTRUÇÕES LTDA NF 161.</t>
  </si>
  <si>
    <t>APROPRIAÇÃO DA  DESPESA C/ A CONTRATAÇÃO DE EMPRESA REALIZAR MANUTENÇÃO PREVENTIVA E CORRETIVA DA NOVA SEDE DO CRCMA, CONTRATO Nº 013/2015, O.S 45/2015. NF 3368 DA NET CONSTRUÇÕES LTDA.</t>
  </si>
  <si>
    <t>APROPRIAÇÃO EDSON MENDONCA  AMARAL DESPESA C/ A CONTRATAÇÃO DE EMPRESA P/ APLICAÇÃO DE PELÍCULA PARA CONTER A INCIDÊNCIA DO SOL NOS VIDROS DA NOVA SEDE DO CRC-MA, CONF. ORDEM DE FORNECIMENTO Nº 027/2016.</t>
  </si>
  <si>
    <t>APROPRIAÇÃO DA DESPESA C/ A CONTRATAÇÃO DE EMPRESA PARA REALIZAR MANUTENÇÃO CORRETIVA E PREVENTIVA, CONFORME PROCESSO 021/2016, NOTA FISCAL 164 DA EMPRESA NET CONSTRUÇÕES LTDA.</t>
  </si>
  <si>
    <t>APROPRIAÇÃO DE DESPESAS COM A CONTRATAÇÃO DE  PROFISSIONAL ELETRICISTA PARA MONTAGEM DE SUB QUADRO ELÉTRICO PARA PERMITIR O FUNCIONAMENTO DO ELEVADOR, CONFORME PROCESSO Nº 065/2016 E O.S Nº 064/2016.</t>
  </si>
  <si>
    <t>TOTAL</t>
  </si>
  <si>
    <t>6.3.1.3.01.01.010</t>
  </si>
  <si>
    <t xml:space="preserve">MATERIAIS ELÉTRICOS E DE TELEFONIA  </t>
  </si>
  <si>
    <t>APROPRIAÇÃO DOGIVAL EVANGELISTA PEREIRA DIAS DESPESA COM A CONTRATAÇÃO DE PROFISSIONAL ESPECIALIZADO PARA A PRESTAÇÃO DE SERVIÇOS ELÉTRICOS E REDE PARA ATENDER A RECOMENDAÇÃO DO CFC NO SENTIDO DE DESOCUPAR  O 2º ANDAR , MUDANDO OS SETORES DO 2º ANDAR PARA O 1º ANDAR E TÉRREO. / DESPESA COM A CONTRATAÇÃO DE PROFISSIONAL ESPECIALIZADO PARA A PRESTAÇÃO DE SERVIÇOS ELÉTRICOS E REDE PARA ATENDER A RECOMENDAÇÃO DO CFC NO SENTIDO DE DESOCUPAR  O 2º ANDAR , MUDANDO OS SETORES DO 2º ANDAR PARA O 1º ANDAR E TÉRREO. / DESPESA COM A CONTRATAÇÃO DE PROFISSIONAL ESPECIALIZADO PARA A PRESTAÇÃO DE SERVIÇOS ELÉTRICOS E RE</t>
  </si>
  <si>
    <t>APROPRIAÇÃO CONSTRUTORA AP ENGETECH LTDA - ME DESPESA COM A CONTRATAÇÃO DE EMPRESA PARA REALIZAÇÃO DE MANUTENÇÃO EM ILUMINAÇÃO DE PARA-RAIO E QUADRO DE DISTRIBUIÇÃO ELÉTRICA NA SEDE DO CRCMA. / DESPESA COM A CONTRATAÇÃO DE EMPRESA PARA REALIZAÇÃO DE MANUTENÇÃO EM ILUMINAÇÃO DE PARA-RAIO E QUADRO DE DISTRIBUIÇÃO ELÉTRICA NA SEDE DO CRCMA</t>
  </si>
  <si>
    <t>APROPRIAÇÃO DE DESPESA COM A CONTRATAÇÃO DE PROFISSIONAL ESPECIALIZADO P/ CORRIGIR  A INSTALAÇÃO ELÉTRICA DO SETOR DE INFORMÁTICA P/ POSSIBILITAR A INSTALAÇÃO DO NO BREAK, REF. A SERVIÇOS ELÉTRICOS REALIZADO POR ANTÔNIO CARLOS DIAS.</t>
  </si>
  <si>
    <t>APROPRIAÇÃO DE DESPESA COM  A MANUTENÇÃO DO ATERRAMENTO ELÉTRICO DO CRCMA E OUTROS REPAROS CONF. PROCESSO 010/2017 ,   MAPA DE COLETA DE PREÇOS - APURAÇÃO PELO MENOR PREÇO E ORDEM DE FORNECIMENTO O.S Nº  011/2017 FORNECIDA PELA EMPRESA CONSTRUTORA AP ENGETECH LTDA - ME,CONF. NF Nº 131 EMITIDA EM 29/03/2017.</t>
  </si>
  <si>
    <t>APROPRIAÇÃO FÊNIX COSNTRUÇÕES E SERVIÇOS LTDA - EPP DESPESA COM A CONTRATAÇÃO DE EMPRESA ESPECIALIZADA PARA REALIZAÇÃO SERVIÇOS DE REFORMA COM REPOSIÇÃO DE PEÇAS METÁLICA NO GRADEADO LOCALIZADO NA FACHADA PRINCIPAL DO PRÉDIO SEDE DO CRC-MA INCLUSIVE PORTÕES E FORNECIMENTO E INSTALAÇÃO DE PORTA EM VIDRO TEMPERADO 8 MM NO ACESSO A ESCADA NA RECEPÇÃO, CONF. PROPOSTA APRESENTADA PELA EMPRESA FÊNIX CONSTRUÇÕES E SERVIÇOS LTDA, NF 134.</t>
  </si>
  <si>
    <t>APROPRIAÇÃO DE DESPESA COM A CONTRATAÇÃO DE EMPRESA ESPECIALIZADA PARA A PERSTAÇÃO DE SERVIÇO DE TROCA DE CORREIA DA PORTA SOCIAL DA SEDE DO CRC-MA, CONF. NFSE Nº 22 EMITIDA EM 17/09/2018 POR NEYVALDO TEIXEIRA PEREIRA.</t>
  </si>
  <si>
    <t>APROPRIAÇÃO DA NFSE Nº 154 EMITIDA EM 15/05/2019 PELA PRIMOR EMPREENDIMENTOS LTDA DESPESA COM A CONTRATAÇÃO EM CARÁTER EMERGENCIAL DE EMPRESA DE ENGENHARIA PARA PRESTAÇÃO DE SERVIÇOS,COM FORNECIMENTO DE TODA MÃO DE OBRA, MATERIAIS E MÁQUINAS, TAIS COMO BETONEIRAS , GUINCHOS , SERRAS , VIBRADORES E SERVIÇOS AFINS , NECESSÁRIOS PARA A EXECUÇÃO DE REFORMAS DA COBERTURA/ TELHADO E TAMBÉM REFORMA DA FACHADA DO PRÉDIO DO CRCMA , NA CIDADE DE SÃO LUÍS - MA , CONF OS. Nº 005/2019.</t>
  </si>
  <si>
    <t>APROPRIAÇÃO PRIMOR EMPREENDIMENTOS LTDA DESPESA COM A CONTRATAÇÃO EM CARÁTER EMERGENCIAL DE EMPRESA DE ENGENHARIA PARA PRESTAÇÃO DE SERVIÇOS,COM FORNECIMENTO DE TODA MÃO DE OBRA, MATERIAIS E MÁQUINAS, TAIS COMO BETONEIRAS , GUINCHOS , SERRAS , VIBRADORES E SERVIÇOS AFINS , NECESSÁRIOS PARA A EXECUÇÃO DE REFORMAS DA COBERTURA/ TELHADO E TAMBÉM REFORMA DA FACHADA DO PRÉDIO DO CRCMA , NA CIDADE DE SÃO LUÍS - MA , CONF OS. Nº 005/2019.</t>
  </si>
  <si>
    <t>APROPRIAÇÃO DESPESA PARA PAGAMENTO DO ADITIVO N° 03 DA OBRA DE REFORMA DO PRÉDIO DO CRCMA</t>
  </si>
  <si>
    <t>APROPRIAÇÃO THYSSENKRUPP ELEVADORES S A EMEPENHO PARA  A AQUISIÇÃO DE PEÇAS PARA SUBSTITUIÇÃO REFERENTE AOS SERVIÇOS DE MANUTENÇÃO DO ELEVADOR THYSSENKRUP , CONF. PROCESSO DE INEXIBILIDADE DE LICITAÇÃO Nº 004/2019.</t>
  </si>
  <si>
    <t>APROPRIAÇÃO DE DESPESA COM SERVIÇOS TÉCNICOS EM EDIFICAÇÕES  ELETRÔNICA , ELETROTÉCNICA , MECÂNICA , TELECOMUNICAÇÕES E CONGÊNERES, CONF. NFSE Nº 3 EMITIDA EM 17/09/2020.ALANDA BRITO BRAGA.</t>
  </si>
  <si>
    <t>6.3.1.3.02.01.002</t>
  </si>
  <si>
    <t xml:space="preserve">SERVIÇO DE ASSESSORIA E CONSULTORIA </t>
  </si>
  <si>
    <t>APROPRIAÇÃO DA DESPESA COM OS SERVIÇOS DE  CONTRATAÇÃO DE EMPRESA ESPECIALIZADA PARA ELABORAÇÃO DE PROJETO BÁSICO PARASERVIÇOS A SEREM EXECUTADOS VISANDO A ELIMINAÇÃO DE INFILTRAÇÃO OCASIONADA PELA CHUVA ATRAVÉS DOS DUTOS EXTERNOS DE INTERLIGAÇÃO ENTRE AS UNIDADES CONDENSADORAS E UNIDADES EVAPORADAS DOS AR-CONDICIONADOS , NO EDIFÍCIO SEDE DO CRCM , EM SÃO LUÍS/MA , CONF. NFSe Nº 00000017 EMITIDA EM 09/06/2021 PELA EMPRESA EWERTON D. DOS SANTOS SERVIÇOS.</t>
  </si>
  <si>
    <t>APROPRIAÇÃO DE DESPESAS COM SERVIÇOS DE ELABORAÇÃO DE PROJETO BÁSICO PARA SERVIÇOS DE MANUTENÇÃO PREVENTIVA E CORRETIVA MENSAL DE 38 CONDICIONADORES DE AR , SENDO 37 TIPO SPLIT CASSETE DA MARCA CARRIER E 01 TIPO SPLIT DE MARCA RHEEM HI-WALL, COM FORNECIMENTO DE MÃO DE OBRA , PEÇAS , MATERIAIS , GÁS REFRIGERANTE E SERVIÇOS AFINS , NO EDIFICIO SEDE DO CRCMA , EM SÃO LUÍS/MA, CONF. NFSe Nº 00000023 EMITIDA EM 20/09/2021 PELA EMPRESA EWERTON D. DOS SANTOS SERVIÇOS.</t>
  </si>
  <si>
    <t>APROPRIAÇÃO DA  DESPESA COM A CONTRATAÇÃO EM CARÁTER EMERGENCIAL DE EMPRESA R. A  CONSTRUÇÕES E EMPREENDIMENTOS LTDA - ME ESPECIALIZADA PARA EXECUTAR SERVIÇOS DE MANUTENÇÃO DAS INSTALAÇÕES ELÉTRICAS - SISTEMA DE ILUMINAÇÃO , INSTALAÇÕES ELÉTRICAS DE AR-CONDICIONADO , CIRCUITOS DE QUADROS ELÉTRICOS , ATERRAMENTOS E SISTEMA DE PROTEÇÃO CONTRA DESCARGAS ATMOSFÉRICAS ( SPDA ) - E TAMBÉM FORNECIMENTO DE PLACAS DE FORRO DE FIBRA MINERAL PARA O PRÉDIO DA SEDE DO CONSELHO REGIONAL DE CONTABILIDADE DO MARANHÃO - DESPESA PAGA , CONF. NFS-e Nº 00000154, REF. A 1ª MEDIÇÃO DE SERVIÇO DE MANUTENÇÃO PREVENTIVA E CORRETI</t>
  </si>
  <si>
    <t xml:space="preserve">APROPRIAÇÃO DE DESPESAS  COM A CONTRATAÇÃO EM CARÁTER EMERGENCIAL DE EMPRESA R. A  CONSTRUÇÕES E EMPREENDIMENTOS LTDA - ME ESPECIALIZADA PARA EXECUTAR SERVIÇOS DE MANUTENÇÃO DAS INSTALAÇÕES ELÉTRICAS - SISTEMA DE ILUMINAÇÃO , INSTALAÇÕES ELÉTRICAS DE AR-CONDICIONADO , CIRCUITOS DE QUADROS ELÉTRICOS , ATERRAMENTOS E SISTEMA DE PROTEÇÃO CONTRA DESCARGAS ATMOSFÉRICAS ( SPDA ) - E TAMBÉM FORNECIMENTO DE PLACAS DE FORRO DE FIBRA MINERAL PARA O PRÉDIO DA SEDE DO CONSELHO REGIONAL DE CONTABILIDADE DO MARANHÃO , CONF. NFSe Nº 00000159 EMITIDA EM 26/08/2021, REF. A 2ª MADIÇÃO DE SERVIÇO DE MANUTENÇÃO PREVENTIVA E </t>
  </si>
  <si>
    <t>APROPRIAÇÃO DE DESPESAS COM A EXECUÇÃO DE SERVIÇOS VISANDO A ELIMINAÇÃO DE INFILTRAÇÃO OCASIONADA PELA CHUVA ATRAVÉS DOS DUTOS EXTERNOS DE INTERLIGAÇÃO ENTRE AS UNIDADES CONDENSADORAS E UNIDADES EVAPORADORAS DOS AR-CONDICIONADOS, CONF, PROPOSTA COMERCIAL DA R.A CONSTRUÇÕES E EMPREENDIMENTOS LTDA E NFSe Nº 00000162 EMITIIDA PELA EMPRESA R. A  CONSTRUÇÕES E EMPREENDIMENTOS LTDA - ME EM 29/09/2021.</t>
  </si>
  <si>
    <t>APROPRIAÇÃO DE DESPESAS COM SERVIÇO DE MANUTENÇÃO PREVENTIVA E CORRETIVA NO PRÉDIO DO CRC , CONF. NFSe Nº 163 EMITIDA EM 07/10/2021 PELA EMPRESA R. A  CONSTRUÇÕES E EMPREENDIMENTOS LTDA - ME .</t>
  </si>
  <si>
    <t>APROPRIAÇÃO DE DESEPSA COM A EMPRESA R. A  CONSTRUÇÕES E EMPREENDIMENTOS LTDA - ME COM A CONTRATAÇÃO EM CARÁTER EMERGENCIAL DE EMPRESA ESPECIALIZADA PARA EXECUTAR SERVIÇOS DE MANUTENÇÃO DAS INSTALAÇÕES ELÉTRICAS - SISTEMA DE ILUMINAÇÃO , INSTALAÇÕES ELÉTRICAS DE AR-CONDICIONADO , CIRCUITOS DE QUADROS ELÉTRICOS , ATERRAMENTOS E SISTEMA DE PROTEÇÃO CONTRA DESCARGAS ATMOSFÉRICAS ( SPDA ) - E TAMBÉM FORNECIMENTO DE PLACAS DE FORRO DE FIBRA MINERAL PARA O PRÉDIO DA SEDE DO CONSELHO REGIONAL DE CONTABILIDADE DO MARANHÃO , CONF. SOLICITAÇÃO DE DISPONIBILIDADE ORÇAMENTÁRIA E ORDEM DE FORNECIEMNTO O. S Nº 012/2021</t>
  </si>
  <si>
    <t>6.3.1.3.02.01.022</t>
  </si>
  <si>
    <t xml:space="preserve">DEMAIS SERVIÇOS PROFISSIONAIS </t>
  </si>
  <si>
    <t>APROPRIAÇÃO DE DESPESA COM A EMPRESA KING SING GRÁFICA  PARA PRESTAÇÃO DE SERVIÇOS DE CONFECÇÃO E APLICAÇÃO DE ADESIVOS EM VIDROS PARA SALA DO SETOR DE FISCALIZAÇÃO E SETOR DE COBRANÇA DO CRCMA. CONFORME NF N° 00001 EMITIDA EM 09/03/2022.</t>
  </si>
  <si>
    <t>APROPRIAÇÃO DE DESPESA COM A ACCON CONSULTORIA E SERVIÇOS TECNICOS LTDA COM A CONTRATAÇÃO DE EMPRESA ESPECIALIZADA PARA ASSESSORIA E EXECUÇÃO DOS SERVIÇOS TÉCNICOS DE ATUALIZAÇÕES DE PROJETOS ARQUITETÔNICOS, RENOVAÇÕES DE LICENÇAS E REGULARIZAÇÃO DA EDIFICAÇÃO SEDE DO CONSELHO REGIONAL DE CONTABILIDADE DO MARANHÃO JUNTO A PREFEITURA MUNICIPAL DA CIDADE DE SÃO LUÍS/MA PARA A AQUISIÇÃO DA LICENÇA HABITE-SE DA EDIFICAÇÃO, CONF. MEM. 060/2023-LICITAÇÕES/CONTRATOS E ORDEM DE SERVIÇO Nº 018/2023. CONFORME NF N° 0007 EMITIDA EM 24/072023.</t>
  </si>
  <si>
    <t xml:space="preserve">APROPRIAÇÃO DE DESPESAS COM  SERVIÇOS TÉCNICOS DE ATUALIZAÇÕES DE PROJETOS ARQUITETÔNICOS, RENOVAÇÕES DE LICENÇAS E REGULARIZAÇÃO DA EDIFICAÇÃO SEDE DO CONSELHO REGIONAL DE CONTABILIDADE DO MARANHÃO JUNTO A PREFEITURA MUNICIPAL DA CIDADE DE SÃO LUÍS/MA PARA A AQUISIÇÃO DA LICENÇA HABITE-SE DA EDIFICAÇÃO. INSCRIÇÃO DE RESTOS A PAGAR REF DESPESA COM DEMAIS SERVIÇÕES PROFISSIONAIS COM A EMPRESA ACCON CONSULTORIA  E SERVIÇOS TÉCNICOS. REF 2 MEDIÇÕES EMPENHO 102   
</t>
  </si>
  <si>
    <t>APROPRIAÇÃO DE DESPESA COM A EMPRESA D'AVALE ENGENHARIA LTDA  COM A  EXECUÇÃO DE SERVIÇOS , FORNECIMENTO E INSTALAÇÃO DE PEÇAS E COMPONENTES , DE FORMA NÃO CONTÍNUA, PARA ADEQUAÇÃO E RENOVAÇÃO DA LICENÇA DO CORPO DE BOMBEIROS MILITAR DO MARANHÃO ( CBMMA ) , BASEADO NA NOTIFICAÇÃO Nº 6867, DE 16/02/2022, DO CRCMA, PARA ATENDIMENTO ÁS NECESSIDADES DO CRCMA. CONFORME NF N° 01 EMITIDA EM 18/01/2023. 1ª/4 MEDIÇÕES.</t>
  </si>
  <si>
    <t>APROPRIAÇÃO DE DESPESA COM A D'AVALE ENGENHARIA LTDA  COM  EXECUÇÃO DE SERVIÇOS , FORNECIMENTO E INSTALAÇÃO DE PEÇAS E COMPONENTES , DE FORMA NÃO CONTÍNUA, PARA ADEQUAÇÃO E RENOVAÇÃO DA LICENÇA DO CORPO DE BOMBEIROS MILITAR DO MARANHÃO ( CBMMA ) , BASEADO NA NOTIFICAÇÃO Nº 6867, DE 16/02/2022, DO CRCMA, PARA ATENDIMENTO ÁS NECESSIDADES DO CRCMA - D` VALE ENGENHARIA LTDA. MEDIÇÃO N° 2/4 CONFORME NF N° 02 EMITIDA EM 01/02/2023.</t>
  </si>
  <si>
    <t>APROPRIAÇÃO DE DESPESA COM A D'AVALE ENGENHARIA LTDA COM EXECUÇÃO DE SERVIÇOS , FORNECIMENTO E INSTALAÇÃO DE PEÇAS E COMPONENTES , DE FORMA NÃO CONTÍNUA, PARA ADEQUAÇÃO E RENOVAÇÃO DA LICENÇA DO CORPO DE BOMBEIROS MILITAR DO MARANHÃO ( CBMMA ) , BASEADO NA NOTIFICAÇÃO Nº 6867, DE 16/02/2022, DO CRCMA, PARA ATENDIMENTO ÁS NECESSIDADES DO CRCMA - D` VALE ENGENHARIA LTDA. CONFORME NF N° 3 EMITIDA EM 15/03/2023. 3/4 MEDIÇÃO</t>
  </si>
  <si>
    <t>APROPRIAÇÃO DE DESPESA COM A D'AVALE ENGENHARIA LTDA  COM  EXECUÇÃO DE SERVIÇOS , FORNECIMENTO E INSTALAÇÃO DE PEÇAS E COMPONENTES , DE FORMA NÃO CONTÍNUA, PARA ADEQUAÇÃO E RENOVAÇÃO DA LICENÇA DO CORPO DE BOMBEIROS MILITAR DO MARANHÃO ( CBMMA ) , BASEADO NA NOTIFICAÇÃO Nº 6867, DE 16/02/2022, DO CRCMA, PARA ATENDIMENTO ÁS NECESSIDADES DO CRCMA - D` VALE ENGENHARIA LTDA. CONFORME NF N° 6 EMITIDA EM 12/04/2023. MEDIÇÃO 4/4.</t>
  </si>
  <si>
    <t>APROPRIAÇÃO DE DESPESA COM A THAF CONSTRUÇÕES E ENGENHARIA EIRELI  COM EXECUÇÃO DOS SERVIÇOS TÉCNICOS DE IMPERMEABILIZAÇÃO DO ELEVADOR DO PRÉDIO DA SEDE DO CONSELHO REGIONAL DE CONTABILIDADE DO MARANHÃO CONFORME NF N° 00006 EMITIDA EM 30/05/2023.</t>
  </si>
  <si>
    <t>APROPRIAÇÃO DE DESPESA COM A D'AVALE ENGENHARIA LTDA COM  EXECUÇÃO DE SERVIÇOS , FORNECIMENTO E INSTALAÇÃO DE PEÇAS E COMPONENTES, DE FORMA NÃO CONTÍNUA, PARA ADEQUAÇÃO E RENOVAÇÃO DA LICENÇA DO CORPO DE BOMBEIROS MILITAR DO MARANHÃO.CONFORME NF N 09 EMITIDA EM 13/06/2023.</t>
  </si>
  <si>
    <t>APROPRIAÇÃO DE DESPESA COM A THAF CONSTRUÇÕES E ENGENHARIA EIRELI  COM A   EXECUÇÃO DOS SERVIÇOS TÉCNICOS DE CONSTRUÇÃO DE RAMPAS DE ACESSIBILIDADE, INSTALAÇÃO DE PISO TÁTIL EM CONCRETO E BORRACHA, PARA PESSOAS COM NECESSIDADES ESPECIAIS (PNE), E PINTURA COM DEMARCAÇÕES DE SINALIZAÇÃO HORIZONTAL E VAGAS DE ESTACIONAMENTO, EM CONFORMIDADE COM O PROJETO ARQUITETÔNICO DE ACESSIBILIDADE PARA O PRÉDIO SEDE DO CONSELHO REGIONAL DE CONTABILIDADE DO MARANHÃO (CRCMA). CONFORME NF N 15 EMITIDA EM 22.12.23 PROCESSO SEI N 9079614110000474.000220/2023-21</t>
  </si>
  <si>
    <t>6.3.2.1.01.01.001</t>
  </si>
  <si>
    <t xml:space="preserve">OBRAS E INSTALAÇÕES </t>
  </si>
  <si>
    <t>APROPRIAÇÃO DE DESPESA DE CAPITAL COM O PAGAMANETO À 1° ZONA DE REGISTRO DE IMÓVEIS DO ESTADO DO MARANHÃO PARA PAGAMENTO DE DESPESA COM AS CUSTAS CARTORAIS PARA A AVERBAÇÃO DA ÁREAS CONSTRUÍDA DO PRÉDIO SEDE DO CRCMA CONFORME HABITE-SE E MEMÓRIA DE CÁLCULO DO ORÇAMENTO DO 1° REGISTRO GERAL DE IMÓVEIS DA CIDADE DE SÃO LUIS. PROCESSO SEI N° 9079614110000473.000063/2024-44</t>
  </si>
  <si>
    <t>APROPRIAÇÃO DE DESPESA COM A JURIS SOLUÇÕES EMPRESARIAIS LTDA DESPESA COM A  CONTRATAÇÃO DE EMPRESA ESPECIALIZADA PARA REALIZAÇÃO SERVIÇO DE ADEQUAÇÃO E OUTORGA DO POÇO TUBULAR DO CRCMA PARA ACOMPANHAR PROCESSO ADMINISTRATIVO DE OUTORGA DE DIREITO DE USO DE RECURSOS HÍDRICOS JUNTO A SECRETARIA DE ESTADO DO MEIO AMBIENTE E RECURSOS HÍDRICOS (SEMA) -  NF N° 27 EMITIDA EM 02/07/2024 PROCESSO Nº 9079614110000473.000068/2024-77.</t>
  </si>
  <si>
    <t>APROPRIAÇÃO DE DESPESA COM A EMPRESA EXTINTEC ENG E CONSULTORIA LTDA  COM SERVIÇOS DE MANUTENÇÃO NO SISTEMA DE COMBATE A INCÊNDIO, RECARGA DE EXTINTORES, RECICLAGEM DE TREINAMENTO DE BRIGADA, FORNECIMENTO E INSTALAÇÃO DE PEÇAS/COMPONENTES , DE FORMA NÃO CONTÍNUA, NECESSÁRIOS PARA A RENOVAÇÃO DA LICENÇA DO PRÉDIO SEDE DO CONSELHO REGIONAL DE CONTABILIDADE DO MARANHÃO JUNTO AO CORPO DE BOMBEIROS MILITAR DO MARANHÃO - PROCESSO SEI Nº 9079614110000474.000205/2024-63</t>
  </si>
  <si>
    <t>APROPRIAÇÃO DE DESPESA COM A EXTINTEC ENG E CONSULTORIA LTDA  PARA  SERVIÇOS  DE MANUTENÇÃO ENGENHARIA E COMERCIO EIRELI  PARA A ADEQUAÇÃO DO SISTEMA DE COMBATE A INCÊNDIO DO PRÉDIO DA SEDE DO CRCMA  - NF N° 849 EMITIDA EM 14/08/2024 PROCESSO SEI Nº 9079614110000474.000224/2024-90.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</si>
</sst>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43" fontId="0" fillId="0" borderId="0" xfId="1" applyFont="1"/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3" fontId="0" fillId="0" borderId="1" xfId="1" applyFont="1" applyBorder="1"/>
    <xf numFmtId="43" fontId="2" fillId="0" borderId="1" xfId="0" applyNumberFormat="1" applyFont="1" applyBorder="1"/>
    <xf numFmtId="0" fontId="0" fillId="0" borderId="2" xfId="0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43" fontId="5" fillId="2" borderId="0" xfId="1" applyFont="1" applyFill="1" applyAlignment="1">
      <alignment horizontal="center" vertical="center"/>
    </xf>
    <xf numFmtId="43" fontId="0" fillId="0" borderId="3" xfId="0" applyNumberFormat="1" applyBorder="1" applyAlignment="1">
      <alignment horizontal="center" vertical="center"/>
    </xf>
    <xf numFmtId="43" fontId="0" fillId="0" borderId="5" xfId="0" applyNumberFormat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43" fontId="0" fillId="0" borderId="3" xfId="0" applyNumberFormat="1" applyBorder="1" applyAlignment="1">
      <alignment horizontal="center" vertical="center"/>
    </xf>
    <xf numFmtId="43" fontId="0" fillId="0" borderId="4" xfId="0" applyNumberFormat="1" applyBorder="1" applyAlignment="1">
      <alignment horizontal="center" vertical="center"/>
    </xf>
    <xf numFmtId="43" fontId="0" fillId="0" borderId="5" xfId="0" applyNumberForma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topLeftCell="A11" zoomScale="90" zoomScaleNormal="90" workbookViewId="0">
      <selection activeCell="J7" sqref="J7"/>
    </sheetView>
  </sheetViews>
  <sheetFormatPr defaultRowHeight="14.4" x14ac:dyDescent="0.3"/>
  <cols>
    <col min="1" max="1" width="12.109375" customWidth="1"/>
    <col min="2" max="2" width="12.33203125" customWidth="1"/>
    <col min="3" max="3" width="22.88671875" customWidth="1"/>
    <col min="4" max="4" width="40.88671875" bestFit="1" customWidth="1"/>
    <col min="5" max="5" width="58.33203125" customWidth="1"/>
    <col min="6" max="6" width="14.21875" style="1" customWidth="1"/>
    <col min="7" max="7" width="21.88671875" customWidth="1"/>
  </cols>
  <sheetData>
    <row r="1" spans="1:7" x14ac:dyDescent="0.3">
      <c r="B1" s="22" t="s">
        <v>0</v>
      </c>
      <c r="C1" s="22"/>
      <c r="D1" s="22"/>
      <c r="E1" s="22"/>
      <c r="F1" s="22"/>
      <c r="G1" s="22"/>
    </row>
    <row r="2" spans="1:7" x14ac:dyDescent="0.3">
      <c r="B2" s="22"/>
      <c r="C2" s="22"/>
      <c r="D2" s="22"/>
      <c r="E2" s="22"/>
      <c r="F2" s="22"/>
      <c r="G2" s="22"/>
    </row>
    <row r="4" spans="1:7" ht="15.6" x14ac:dyDescent="0.3">
      <c r="A4" s="10" t="s">
        <v>5</v>
      </c>
      <c r="B4" s="11" t="s">
        <v>4</v>
      </c>
      <c r="C4" s="11" t="s">
        <v>1</v>
      </c>
      <c r="D4" s="11" t="s">
        <v>2</v>
      </c>
      <c r="E4" s="11" t="s">
        <v>3</v>
      </c>
      <c r="F4" s="12" t="s">
        <v>8</v>
      </c>
      <c r="G4" s="11" t="s">
        <v>9</v>
      </c>
    </row>
    <row r="5" spans="1:7" x14ac:dyDescent="0.3">
      <c r="A5" s="2">
        <v>2016</v>
      </c>
      <c r="B5" s="9">
        <v>5007</v>
      </c>
      <c r="C5" s="2" t="s">
        <v>6</v>
      </c>
      <c r="D5" s="2" t="s">
        <v>7</v>
      </c>
      <c r="E5" s="2"/>
      <c r="F5" s="3">
        <v>0</v>
      </c>
      <c r="G5" s="4">
        <f>F5</f>
        <v>0</v>
      </c>
    </row>
    <row r="6" spans="1:7" ht="72" x14ac:dyDescent="0.3">
      <c r="A6" s="2">
        <v>2016</v>
      </c>
      <c r="B6" s="9">
        <v>5008</v>
      </c>
      <c r="C6" s="2" t="s">
        <v>10</v>
      </c>
      <c r="D6" s="2" t="s">
        <v>11</v>
      </c>
      <c r="E6" s="5" t="s">
        <v>12</v>
      </c>
      <c r="F6" s="3">
        <v>960</v>
      </c>
      <c r="G6" s="20">
        <f>F6+F7+F8+F9+F10+F11+F12+F5</f>
        <v>151158.32</v>
      </c>
    </row>
    <row r="7" spans="1:7" ht="72" x14ac:dyDescent="0.3">
      <c r="A7" s="2">
        <v>2016</v>
      </c>
      <c r="B7" s="9">
        <v>5008</v>
      </c>
      <c r="C7" s="2" t="s">
        <v>10</v>
      </c>
      <c r="D7" s="2" t="s">
        <v>11</v>
      </c>
      <c r="E7" s="6" t="s">
        <v>13</v>
      </c>
      <c r="F7" s="3">
        <v>6000</v>
      </c>
      <c r="G7" s="21"/>
    </row>
    <row r="8" spans="1:7" ht="57.6" x14ac:dyDescent="0.3">
      <c r="A8" s="2">
        <v>2016</v>
      </c>
      <c r="B8" s="9">
        <v>5008</v>
      </c>
      <c r="C8" s="2" t="s">
        <v>10</v>
      </c>
      <c r="D8" s="2" t="s">
        <v>11</v>
      </c>
      <c r="E8" s="6" t="s">
        <v>14</v>
      </c>
      <c r="F8" s="7">
        <v>69953.7</v>
      </c>
      <c r="G8" s="21"/>
    </row>
    <row r="9" spans="1:7" ht="57.6" x14ac:dyDescent="0.3">
      <c r="A9" s="2">
        <v>2016</v>
      </c>
      <c r="B9" s="9">
        <v>5008</v>
      </c>
      <c r="C9" s="2" t="s">
        <v>10</v>
      </c>
      <c r="D9" s="2" t="s">
        <v>11</v>
      </c>
      <c r="E9" s="6" t="s">
        <v>15</v>
      </c>
      <c r="F9" s="7">
        <v>42802.21</v>
      </c>
      <c r="G9" s="21"/>
    </row>
    <row r="10" spans="1:7" ht="57.6" x14ac:dyDescent="0.3">
      <c r="A10" s="2">
        <v>2016</v>
      </c>
      <c r="B10" s="9">
        <v>5008</v>
      </c>
      <c r="C10" s="2" t="s">
        <v>10</v>
      </c>
      <c r="D10" s="2" t="s">
        <v>11</v>
      </c>
      <c r="E10" s="6" t="s">
        <v>16</v>
      </c>
      <c r="F10" s="7">
        <v>5000</v>
      </c>
      <c r="G10" s="21"/>
    </row>
    <row r="11" spans="1:7" ht="57.6" x14ac:dyDescent="0.3">
      <c r="A11" s="2">
        <v>2016</v>
      </c>
      <c r="B11" s="9">
        <v>5008</v>
      </c>
      <c r="C11" s="2" t="s">
        <v>10</v>
      </c>
      <c r="D11" s="2" t="s">
        <v>11</v>
      </c>
      <c r="E11" s="6" t="s">
        <v>17</v>
      </c>
      <c r="F11" s="7">
        <v>25992.41</v>
      </c>
      <c r="G11" s="21"/>
    </row>
    <row r="12" spans="1:7" ht="57.6" x14ac:dyDescent="0.3">
      <c r="A12" s="2">
        <v>2016</v>
      </c>
      <c r="B12" s="9">
        <v>5008</v>
      </c>
      <c r="C12" s="2" t="s">
        <v>10</v>
      </c>
      <c r="D12" s="2" t="s">
        <v>11</v>
      </c>
      <c r="E12" s="6" t="s">
        <v>18</v>
      </c>
      <c r="F12" s="7">
        <v>450</v>
      </c>
      <c r="G12" s="21"/>
    </row>
    <row r="13" spans="1:7" ht="18" x14ac:dyDescent="0.35">
      <c r="E13" s="23" t="s">
        <v>19</v>
      </c>
      <c r="F13" s="23"/>
      <c r="G13" s="8">
        <f>G5+G6</f>
        <v>151158.32</v>
      </c>
    </row>
  </sheetData>
  <mergeCells count="3">
    <mergeCell ref="G6:G12"/>
    <mergeCell ref="B1:G2"/>
    <mergeCell ref="E13:F13"/>
  </mergeCells>
  <pageMargins left="0.511811024" right="0.511811024" top="0.78740157499999996" bottom="0.78740157499999996" header="0.31496062000000002" footer="0.31496062000000002"/>
  <pageSetup paperSize="9"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B12"/>
  <sheetViews>
    <sheetView workbookViewId="0">
      <selection activeCell="G9" sqref="G9"/>
    </sheetView>
  </sheetViews>
  <sheetFormatPr defaultRowHeight="14.4" x14ac:dyDescent="0.3"/>
  <cols>
    <col min="1" max="1" width="14.21875" customWidth="1"/>
    <col min="2" max="2" width="33.44140625" customWidth="1"/>
    <col min="8" max="8" width="8.77734375" customWidth="1"/>
  </cols>
  <sheetData>
    <row r="2" spans="1:2" ht="18" x14ac:dyDescent="0.3">
      <c r="A2" s="16" t="s">
        <v>5</v>
      </c>
      <c r="B2" s="16" t="s">
        <v>8</v>
      </c>
    </row>
    <row r="3" spans="1:2" ht="18" x14ac:dyDescent="0.3">
      <c r="A3" s="17">
        <v>2016</v>
      </c>
      <c r="B3" s="18">
        <f>'2016'!G13</f>
        <v>151158.32</v>
      </c>
    </row>
    <row r="4" spans="1:2" ht="18" x14ac:dyDescent="0.3">
      <c r="A4" s="17">
        <v>2017</v>
      </c>
      <c r="B4" s="18">
        <f>'2017'!G14</f>
        <v>12548.4</v>
      </c>
    </row>
    <row r="5" spans="1:2" ht="18" x14ac:dyDescent="0.3">
      <c r="A5" s="17">
        <v>2018</v>
      </c>
      <c r="B5" s="18">
        <f>'2018'!G8</f>
        <v>8558.5</v>
      </c>
    </row>
    <row r="6" spans="1:2" ht="18" x14ac:dyDescent="0.3">
      <c r="A6" s="17">
        <v>2019</v>
      </c>
      <c r="B6" s="18">
        <f>'2019'!G12</f>
        <v>200533.73000000004</v>
      </c>
    </row>
    <row r="7" spans="1:2" ht="18" x14ac:dyDescent="0.3">
      <c r="A7" s="17">
        <v>2020</v>
      </c>
      <c r="B7" s="18">
        <f>'2020'!G7</f>
        <v>8981.65</v>
      </c>
    </row>
    <row r="8" spans="1:2" ht="18" x14ac:dyDescent="0.3">
      <c r="A8" s="17">
        <v>2021</v>
      </c>
      <c r="B8" s="18">
        <f>'2021'!G13</f>
        <v>161302.97</v>
      </c>
    </row>
    <row r="9" spans="1:2" ht="18" x14ac:dyDescent="0.3">
      <c r="A9" s="17">
        <v>2022</v>
      </c>
      <c r="B9" s="18">
        <f>'2022'!G8</f>
        <v>1027.4000000000001</v>
      </c>
    </row>
    <row r="10" spans="1:2" ht="18" x14ac:dyDescent="0.3">
      <c r="A10" s="17">
        <v>2023</v>
      </c>
      <c r="B10" s="18">
        <f>'2023'!G16</f>
        <v>110328.63</v>
      </c>
    </row>
    <row r="11" spans="1:2" ht="18" x14ac:dyDescent="0.3">
      <c r="A11" s="17">
        <v>2024</v>
      </c>
      <c r="B11" s="18">
        <f>'2024'!G9</f>
        <v>33992.160000000003</v>
      </c>
    </row>
    <row r="12" spans="1:2" ht="18" x14ac:dyDescent="0.3">
      <c r="A12" s="16" t="s">
        <v>19</v>
      </c>
      <c r="B12" s="19">
        <f>SUM(B3:B11)</f>
        <v>688431.76000000013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"/>
  <sheetViews>
    <sheetView zoomScale="90" zoomScaleNormal="90" workbookViewId="0">
      <selection activeCell="G15" sqref="G15"/>
    </sheetView>
  </sheetViews>
  <sheetFormatPr defaultRowHeight="14.4" x14ac:dyDescent="0.3"/>
  <cols>
    <col min="1" max="1" width="12.109375" customWidth="1"/>
    <col min="2" max="2" width="12.33203125" customWidth="1"/>
    <col min="3" max="3" width="22.88671875" customWidth="1"/>
    <col min="4" max="4" width="40.88671875" bestFit="1" customWidth="1"/>
    <col min="5" max="5" width="58.33203125" customWidth="1"/>
    <col min="6" max="6" width="14.21875" style="1" customWidth="1"/>
    <col min="7" max="7" width="21.88671875" customWidth="1"/>
  </cols>
  <sheetData>
    <row r="1" spans="1:7" x14ac:dyDescent="0.3">
      <c r="B1" s="22" t="s">
        <v>0</v>
      </c>
      <c r="C1" s="22"/>
      <c r="D1" s="22"/>
      <c r="E1" s="22"/>
      <c r="F1" s="22"/>
      <c r="G1" s="22"/>
    </row>
    <row r="2" spans="1:7" x14ac:dyDescent="0.3">
      <c r="B2" s="22"/>
      <c r="C2" s="22"/>
      <c r="D2" s="22"/>
      <c r="E2" s="22"/>
      <c r="F2" s="22"/>
      <c r="G2" s="22"/>
    </row>
    <row r="4" spans="1:7" ht="15.6" x14ac:dyDescent="0.3">
      <c r="A4" s="10" t="s">
        <v>5</v>
      </c>
      <c r="B4" s="11" t="s">
        <v>4</v>
      </c>
      <c r="C4" s="11" t="s">
        <v>1</v>
      </c>
      <c r="D4" s="11" t="s">
        <v>2</v>
      </c>
      <c r="E4" s="11" t="s">
        <v>3</v>
      </c>
      <c r="F4" s="12" t="s">
        <v>8</v>
      </c>
      <c r="G4" s="11" t="s">
        <v>9</v>
      </c>
    </row>
    <row r="5" spans="1:7" x14ac:dyDescent="0.3">
      <c r="A5" s="2">
        <v>2017</v>
      </c>
      <c r="B5" s="9">
        <v>5007</v>
      </c>
      <c r="C5" s="2" t="s">
        <v>6</v>
      </c>
      <c r="D5" s="2" t="s">
        <v>7</v>
      </c>
      <c r="E5" s="2"/>
      <c r="F5" s="3">
        <v>0</v>
      </c>
      <c r="G5" s="4">
        <f>F5</f>
        <v>0</v>
      </c>
    </row>
    <row r="6" spans="1:7" ht="172.8" x14ac:dyDescent="0.3">
      <c r="A6" s="2">
        <v>2017</v>
      </c>
      <c r="B6" s="9">
        <v>5008</v>
      </c>
      <c r="C6" s="2" t="s">
        <v>20</v>
      </c>
      <c r="D6" s="2" t="s">
        <v>21</v>
      </c>
      <c r="E6" s="5" t="s">
        <v>22</v>
      </c>
      <c r="F6" s="3">
        <v>3477</v>
      </c>
      <c r="G6" s="4">
        <f>F6</f>
        <v>3477</v>
      </c>
    </row>
    <row r="7" spans="1:7" ht="172.8" x14ac:dyDescent="0.3">
      <c r="A7" s="2">
        <v>2017</v>
      </c>
      <c r="B7" s="9">
        <v>5008</v>
      </c>
      <c r="C7" s="2" t="s">
        <v>10</v>
      </c>
      <c r="D7" s="2" t="s">
        <v>11</v>
      </c>
      <c r="E7" s="5" t="s">
        <v>22</v>
      </c>
      <c r="F7" s="3">
        <v>1270</v>
      </c>
      <c r="G7" s="20">
        <f>F7+F8+F9+F10</f>
        <v>9071.4</v>
      </c>
    </row>
    <row r="8" spans="1:7" ht="100.8" x14ac:dyDescent="0.3">
      <c r="A8" s="2">
        <v>2017</v>
      </c>
      <c r="B8" s="9">
        <v>5008</v>
      </c>
      <c r="C8" s="2" t="s">
        <v>10</v>
      </c>
      <c r="D8" s="2" t="s">
        <v>11</v>
      </c>
      <c r="E8" s="6" t="s">
        <v>23</v>
      </c>
      <c r="F8" s="3">
        <v>795</v>
      </c>
      <c r="G8" s="21"/>
    </row>
    <row r="9" spans="1:7" ht="72" x14ac:dyDescent="0.3">
      <c r="A9" s="2">
        <v>2017</v>
      </c>
      <c r="B9" s="9">
        <v>5008</v>
      </c>
      <c r="C9" s="2" t="s">
        <v>10</v>
      </c>
      <c r="D9" s="2" t="s">
        <v>11</v>
      </c>
      <c r="E9" s="6" t="s">
        <v>24</v>
      </c>
      <c r="F9" s="7">
        <v>2750</v>
      </c>
      <c r="G9" s="21"/>
    </row>
    <row r="10" spans="1:7" ht="86.4" x14ac:dyDescent="0.3">
      <c r="A10" s="2">
        <v>2017</v>
      </c>
      <c r="B10" s="9">
        <v>5008</v>
      </c>
      <c r="C10" s="2" t="s">
        <v>10</v>
      </c>
      <c r="D10" s="2" t="s">
        <v>11</v>
      </c>
      <c r="E10" s="6" t="s">
        <v>25</v>
      </c>
      <c r="F10" s="7">
        <v>4256.3999999999996</v>
      </c>
      <c r="G10" s="21"/>
    </row>
    <row r="11" spans="1:7" ht="57.6" x14ac:dyDescent="0.3">
      <c r="A11" s="2">
        <v>2017</v>
      </c>
      <c r="B11" s="9">
        <v>5008</v>
      </c>
      <c r="C11" s="2" t="s">
        <v>10</v>
      </c>
      <c r="D11" s="2" t="s">
        <v>11</v>
      </c>
      <c r="E11" s="6" t="s">
        <v>16</v>
      </c>
      <c r="F11" s="7">
        <v>0</v>
      </c>
      <c r="G11" s="21"/>
    </row>
    <row r="12" spans="1:7" ht="57.6" x14ac:dyDescent="0.3">
      <c r="A12" s="2">
        <v>2017</v>
      </c>
      <c r="B12" s="9">
        <v>5008</v>
      </c>
      <c r="C12" s="2" t="s">
        <v>10</v>
      </c>
      <c r="D12" s="2" t="s">
        <v>11</v>
      </c>
      <c r="E12" s="6" t="s">
        <v>17</v>
      </c>
      <c r="F12" s="7">
        <v>0</v>
      </c>
      <c r="G12" s="21"/>
    </row>
    <row r="13" spans="1:7" ht="57.6" x14ac:dyDescent="0.3">
      <c r="A13" s="2">
        <v>2017</v>
      </c>
      <c r="B13" s="9">
        <v>5008</v>
      </c>
      <c r="C13" s="2" t="s">
        <v>10</v>
      </c>
      <c r="D13" s="2" t="s">
        <v>11</v>
      </c>
      <c r="E13" s="6" t="s">
        <v>18</v>
      </c>
      <c r="F13" s="7">
        <v>450</v>
      </c>
      <c r="G13" s="21"/>
    </row>
    <row r="14" spans="1:7" ht="18" x14ac:dyDescent="0.35">
      <c r="E14" s="23" t="s">
        <v>19</v>
      </c>
      <c r="F14" s="23"/>
      <c r="G14" s="8">
        <f>G7+G6+G5</f>
        <v>12548.4</v>
      </c>
    </row>
  </sheetData>
  <mergeCells count="3">
    <mergeCell ref="B1:G2"/>
    <mergeCell ref="G7:G13"/>
    <mergeCell ref="E14:F14"/>
  </mergeCells>
  <pageMargins left="0.511811024" right="0.511811024" top="0.78740157499999996" bottom="0.78740157499999996" header="0.31496062000000002" footer="0.31496062000000002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"/>
  <sheetViews>
    <sheetView zoomScale="90" zoomScaleNormal="90" workbookViewId="0">
      <selection activeCell="B9" sqref="B9"/>
    </sheetView>
  </sheetViews>
  <sheetFormatPr defaultRowHeight="14.4" x14ac:dyDescent="0.3"/>
  <cols>
    <col min="1" max="1" width="12.109375" customWidth="1"/>
    <col min="2" max="2" width="12.33203125" customWidth="1"/>
    <col min="3" max="3" width="22.88671875" customWidth="1"/>
    <col min="4" max="4" width="40.88671875" bestFit="1" customWidth="1"/>
    <col min="5" max="5" width="58.33203125" customWidth="1"/>
    <col min="6" max="6" width="14.21875" style="1" customWidth="1"/>
    <col min="7" max="7" width="21.88671875" customWidth="1"/>
  </cols>
  <sheetData>
    <row r="1" spans="1:7" x14ac:dyDescent="0.3">
      <c r="B1" s="22" t="s">
        <v>0</v>
      </c>
      <c r="C1" s="22"/>
      <c r="D1" s="22"/>
      <c r="E1" s="22"/>
      <c r="F1" s="22"/>
      <c r="G1" s="22"/>
    </row>
    <row r="2" spans="1:7" x14ac:dyDescent="0.3">
      <c r="B2" s="22"/>
      <c r="C2" s="22"/>
      <c r="D2" s="22"/>
      <c r="E2" s="22"/>
      <c r="F2" s="22"/>
      <c r="G2" s="22"/>
    </row>
    <row r="4" spans="1:7" ht="15.6" x14ac:dyDescent="0.3">
      <c r="A4" s="10" t="s">
        <v>5</v>
      </c>
      <c r="B4" s="11" t="s">
        <v>4</v>
      </c>
      <c r="C4" s="11" t="s">
        <v>1</v>
      </c>
      <c r="D4" s="11" t="s">
        <v>2</v>
      </c>
      <c r="E4" s="11" t="s">
        <v>3</v>
      </c>
      <c r="F4" s="12" t="s">
        <v>8</v>
      </c>
      <c r="G4" s="11" t="s">
        <v>9</v>
      </c>
    </row>
    <row r="5" spans="1:7" x14ac:dyDescent="0.3">
      <c r="A5" s="2">
        <v>2018</v>
      </c>
      <c r="B5" s="9">
        <v>5007</v>
      </c>
      <c r="C5" s="2" t="s">
        <v>6</v>
      </c>
      <c r="D5" s="2" t="s">
        <v>7</v>
      </c>
      <c r="E5" s="2"/>
      <c r="F5" s="3">
        <v>0</v>
      </c>
      <c r="G5" s="4">
        <f>F5</f>
        <v>0</v>
      </c>
    </row>
    <row r="6" spans="1:7" ht="115.2" x14ac:dyDescent="0.3">
      <c r="A6" s="2">
        <v>2018</v>
      </c>
      <c r="B6" s="9">
        <v>5008</v>
      </c>
      <c r="C6" s="2" t="s">
        <v>10</v>
      </c>
      <c r="D6" s="2" t="s">
        <v>11</v>
      </c>
      <c r="E6" s="5" t="s">
        <v>26</v>
      </c>
      <c r="F6" s="3">
        <v>7200</v>
      </c>
      <c r="G6" s="24">
        <f>F6+F7</f>
        <v>8558.5</v>
      </c>
    </row>
    <row r="7" spans="1:7" ht="57.6" x14ac:dyDescent="0.3">
      <c r="A7" s="2">
        <v>2018</v>
      </c>
      <c r="B7" s="9">
        <v>5008</v>
      </c>
      <c r="C7" s="2" t="s">
        <v>10</v>
      </c>
      <c r="D7" s="2" t="s">
        <v>11</v>
      </c>
      <c r="E7" s="5" t="s">
        <v>27</v>
      </c>
      <c r="F7" s="3">
        <v>1358.5</v>
      </c>
      <c r="G7" s="25"/>
    </row>
    <row r="8" spans="1:7" ht="18" x14ac:dyDescent="0.35">
      <c r="E8" s="23" t="s">
        <v>19</v>
      </c>
      <c r="F8" s="23"/>
      <c r="G8" s="8">
        <f>G7+G6+G5</f>
        <v>8558.5</v>
      </c>
    </row>
  </sheetData>
  <mergeCells count="3">
    <mergeCell ref="B1:G2"/>
    <mergeCell ref="E8:F8"/>
    <mergeCell ref="G6:G7"/>
  </mergeCells>
  <pageMargins left="0.511811024" right="0.511811024" top="0.78740157499999996" bottom="0.78740157499999996" header="0.31496062000000002" footer="0.31496062000000002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"/>
  <sheetViews>
    <sheetView zoomScale="90" zoomScaleNormal="90" workbookViewId="0">
      <selection activeCell="D8" sqref="D8"/>
    </sheetView>
  </sheetViews>
  <sheetFormatPr defaultRowHeight="14.4" x14ac:dyDescent="0.3"/>
  <cols>
    <col min="1" max="1" width="12.109375" customWidth="1"/>
    <col min="2" max="2" width="12.33203125" customWidth="1"/>
    <col min="3" max="3" width="22.88671875" customWidth="1"/>
    <col min="4" max="4" width="40.88671875" bestFit="1" customWidth="1"/>
    <col min="5" max="5" width="58.33203125" customWidth="1"/>
    <col min="6" max="6" width="14.21875" style="1" customWidth="1"/>
    <col min="7" max="7" width="21.88671875" customWidth="1"/>
  </cols>
  <sheetData>
    <row r="1" spans="1:7" x14ac:dyDescent="0.3">
      <c r="B1" s="22" t="s">
        <v>0</v>
      </c>
      <c r="C1" s="22"/>
      <c r="D1" s="22"/>
      <c r="E1" s="22"/>
      <c r="F1" s="22"/>
      <c r="G1" s="22"/>
    </row>
    <row r="2" spans="1:7" x14ac:dyDescent="0.3">
      <c r="B2" s="22"/>
      <c r="C2" s="22"/>
      <c r="D2" s="22"/>
      <c r="E2" s="22"/>
      <c r="F2" s="22"/>
      <c r="G2" s="22"/>
    </row>
    <row r="4" spans="1:7" ht="15.6" x14ac:dyDescent="0.3">
      <c r="A4" s="10" t="s">
        <v>5</v>
      </c>
      <c r="B4" s="11" t="s">
        <v>4</v>
      </c>
      <c r="C4" s="11" t="s">
        <v>1</v>
      </c>
      <c r="D4" s="11" t="s">
        <v>2</v>
      </c>
      <c r="E4" s="11" t="s">
        <v>3</v>
      </c>
      <c r="F4" s="12" t="s">
        <v>8</v>
      </c>
      <c r="G4" s="11" t="s">
        <v>9</v>
      </c>
    </row>
    <row r="5" spans="1:7" x14ac:dyDescent="0.3">
      <c r="A5" s="2">
        <v>2019</v>
      </c>
      <c r="B5" s="9">
        <v>5007</v>
      </c>
      <c r="C5" s="2" t="s">
        <v>6</v>
      </c>
      <c r="D5" s="2" t="s">
        <v>7</v>
      </c>
      <c r="E5" s="2"/>
      <c r="F5" s="3"/>
      <c r="G5" s="4">
        <f>F5</f>
        <v>0</v>
      </c>
    </row>
    <row r="6" spans="1:7" ht="129.6" x14ac:dyDescent="0.3">
      <c r="A6" s="2">
        <v>2019</v>
      </c>
      <c r="B6" s="9">
        <v>5008</v>
      </c>
      <c r="C6" s="2" t="s">
        <v>10</v>
      </c>
      <c r="D6" s="2" t="s">
        <v>11</v>
      </c>
      <c r="E6" s="5" t="s">
        <v>28</v>
      </c>
      <c r="F6" s="3">
        <v>52715.32</v>
      </c>
      <c r="G6" s="24">
        <f>F6+F7+F8+F9+F10+F11</f>
        <v>200533.73000000004</v>
      </c>
    </row>
    <row r="7" spans="1:7" ht="115.2" x14ac:dyDescent="0.3">
      <c r="A7" s="2">
        <v>2019</v>
      </c>
      <c r="B7" s="9">
        <v>5008</v>
      </c>
      <c r="C7" s="2" t="s">
        <v>10</v>
      </c>
      <c r="D7" s="2" t="s">
        <v>11</v>
      </c>
      <c r="E7" s="5" t="s">
        <v>29</v>
      </c>
      <c r="F7" s="3">
        <v>40378.230000000003</v>
      </c>
      <c r="G7" s="26"/>
    </row>
    <row r="8" spans="1:7" ht="115.2" x14ac:dyDescent="0.3">
      <c r="A8" s="2">
        <v>2019</v>
      </c>
      <c r="B8" s="9">
        <v>5008</v>
      </c>
      <c r="C8" s="2" t="s">
        <v>10</v>
      </c>
      <c r="D8" s="2" t="s">
        <v>11</v>
      </c>
      <c r="E8" s="5" t="s">
        <v>29</v>
      </c>
      <c r="F8" s="3">
        <v>47125.29</v>
      </c>
      <c r="G8" s="26"/>
    </row>
    <row r="9" spans="1:7" ht="28.8" x14ac:dyDescent="0.3">
      <c r="A9" s="2">
        <v>2019</v>
      </c>
      <c r="B9" s="9">
        <v>5008</v>
      </c>
      <c r="C9" s="2" t="s">
        <v>10</v>
      </c>
      <c r="D9" s="2" t="s">
        <v>11</v>
      </c>
      <c r="E9" s="5" t="s">
        <v>30</v>
      </c>
      <c r="F9" s="3">
        <v>28958.86</v>
      </c>
      <c r="G9" s="26"/>
    </row>
    <row r="10" spans="1:7" ht="57.6" x14ac:dyDescent="0.3">
      <c r="A10" s="2">
        <v>2019</v>
      </c>
      <c r="B10" s="9">
        <v>5008</v>
      </c>
      <c r="C10" s="2" t="s">
        <v>10</v>
      </c>
      <c r="D10" s="2" t="s">
        <v>11</v>
      </c>
      <c r="E10" s="5" t="s">
        <v>31</v>
      </c>
      <c r="F10" s="3">
        <v>4466.17</v>
      </c>
      <c r="G10" s="26"/>
    </row>
    <row r="11" spans="1:7" ht="115.2" x14ac:dyDescent="0.3">
      <c r="A11" s="2">
        <v>2019</v>
      </c>
      <c r="B11" s="9">
        <v>5008</v>
      </c>
      <c r="C11" s="2" t="s">
        <v>10</v>
      </c>
      <c r="D11" s="2" t="s">
        <v>11</v>
      </c>
      <c r="E11" s="5" t="s">
        <v>29</v>
      </c>
      <c r="F11" s="3">
        <v>26889.86</v>
      </c>
      <c r="G11" s="25"/>
    </row>
    <row r="12" spans="1:7" ht="18" x14ac:dyDescent="0.35">
      <c r="E12" s="23" t="s">
        <v>19</v>
      </c>
      <c r="F12" s="23"/>
      <c r="G12" s="8">
        <f>G11+G6+G5</f>
        <v>200533.73000000004</v>
      </c>
    </row>
  </sheetData>
  <mergeCells count="3">
    <mergeCell ref="B1:G2"/>
    <mergeCell ref="G6:G11"/>
    <mergeCell ref="E12:F12"/>
  </mergeCells>
  <pageMargins left="0.511811024" right="0.511811024" top="0.78740157499999996" bottom="0.78740157499999996" header="0.31496062000000002" footer="0.31496062000000002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"/>
  <sheetViews>
    <sheetView zoomScale="90" zoomScaleNormal="90" workbookViewId="0">
      <selection activeCell="E14" sqref="E14"/>
    </sheetView>
  </sheetViews>
  <sheetFormatPr defaultRowHeight="14.4" x14ac:dyDescent="0.3"/>
  <cols>
    <col min="1" max="1" width="12.109375" customWidth="1"/>
    <col min="2" max="2" width="12.33203125" customWidth="1"/>
    <col min="3" max="3" width="22.88671875" customWidth="1"/>
    <col min="4" max="4" width="40.88671875" bestFit="1" customWidth="1"/>
    <col min="5" max="5" width="58.33203125" customWidth="1"/>
    <col min="6" max="6" width="14.21875" style="1" customWidth="1"/>
    <col min="7" max="7" width="21.88671875" customWidth="1"/>
  </cols>
  <sheetData>
    <row r="1" spans="1:7" x14ac:dyDescent="0.3">
      <c r="B1" s="22" t="s">
        <v>0</v>
      </c>
      <c r="C1" s="22"/>
      <c r="D1" s="22"/>
      <c r="E1" s="22"/>
      <c r="F1" s="22"/>
      <c r="G1" s="22"/>
    </row>
    <row r="2" spans="1:7" x14ac:dyDescent="0.3">
      <c r="B2" s="22"/>
      <c r="C2" s="22"/>
      <c r="D2" s="22"/>
      <c r="E2" s="22"/>
      <c r="F2" s="22"/>
      <c r="G2" s="22"/>
    </row>
    <row r="4" spans="1:7" ht="15.6" x14ac:dyDescent="0.3">
      <c r="A4" s="10" t="s">
        <v>5</v>
      </c>
      <c r="B4" s="11" t="s">
        <v>4</v>
      </c>
      <c r="C4" s="11" t="s">
        <v>1</v>
      </c>
      <c r="D4" s="11" t="s">
        <v>2</v>
      </c>
      <c r="E4" s="11" t="s">
        <v>3</v>
      </c>
      <c r="F4" s="12" t="s">
        <v>8</v>
      </c>
      <c r="G4" s="11" t="s">
        <v>9</v>
      </c>
    </row>
    <row r="5" spans="1:7" x14ac:dyDescent="0.3">
      <c r="A5" s="2">
        <v>2020</v>
      </c>
      <c r="B5" s="9">
        <v>5007</v>
      </c>
      <c r="C5" s="2" t="s">
        <v>6</v>
      </c>
      <c r="D5" s="2" t="s">
        <v>7</v>
      </c>
      <c r="E5" s="2"/>
      <c r="F5" s="3"/>
      <c r="G5" s="4">
        <f>F5</f>
        <v>0</v>
      </c>
    </row>
    <row r="6" spans="1:7" ht="57.6" x14ac:dyDescent="0.3">
      <c r="A6" s="2">
        <v>2020</v>
      </c>
      <c r="B6" s="9">
        <v>5008</v>
      </c>
      <c r="C6" s="2" t="s">
        <v>10</v>
      </c>
      <c r="D6" s="2" t="s">
        <v>11</v>
      </c>
      <c r="E6" s="5" t="s">
        <v>32</v>
      </c>
      <c r="F6" s="3">
        <v>8981.65</v>
      </c>
      <c r="G6" s="13">
        <f>F6</f>
        <v>8981.65</v>
      </c>
    </row>
    <row r="7" spans="1:7" ht="18" x14ac:dyDescent="0.35">
      <c r="E7" s="23" t="s">
        <v>19</v>
      </c>
      <c r="F7" s="23"/>
      <c r="G7" s="8">
        <f>G6+G5</f>
        <v>8981.65</v>
      </c>
    </row>
  </sheetData>
  <mergeCells count="2">
    <mergeCell ref="B1:G2"/>
    <mergeCell ref="E7:F7"/>
  </mergeCells>
  <pageMargins left="0.511811024" right="0.511811024" top="0.78740157499999996" bottom="0.78740157499999996" header="0.31496062000000002" footer="0.31496062000000002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3"/>
  <sheetViews>
    <sheetView zoomScale="90" zoomScaleNormal="90" workbookViewId="0">
      <selection activeCell="H12" sqref="H12"/>
    </sheetView>
  </sheetViews>
  <sheetFormatPr defaultRowHeight="14.4" x14ac:dyDescent="0.3"/>
  <cols>
    <col min="1" max="1" width="12.109375" customWidth="1"/>
    <col min="2" max="2" width="12.33203125" customWidth="1"/>
    <col min="3" max="3" width="22.88671875" customWidth="1"/>
    <col min="4" max="4" width="40.88671875" bestFit="1" customWidth="1"/>
    <col min="5" max="5" width="58.33203125" customWidth="1"/>
    <col min="6" max="6" width="14.21875" style="1" customWidth="1"/>
    <col min="7" max="7" width="21.88671875" customWidth="1"/>
  </cols>
  <sheetData>
    <row r="1" spans="1:7" x14ac:dyDescent="0.3">
      <c r="B1" s="22" t="s">
        <v>0</v>
      </c>
      <c r="C1" s="22"/>
      <c r="D1" s="22"/>
      <c r="E1" s="22"/>
      <c r="F1" s="22"/>
      <c r="G1" s="22"/>
    </row>
    <row r="2" spans="1:7" x14ac:dyDescent="0.3">
      <c r="B2" s="22"/>
      <c r="C2" s="22"/>
      <c r="D2" s="22"/>
      <c r="E2" s="22"/>
      <c r="F2" s="22"/>
      <c r="G2" s="22"/>
    </row>
    <row r="4" spans="1:7" ht="15.6" x14ac:dyDescent="0.3">
      <c r="A4" s="10" t="s">
        <v>5</v>
      </c>
      <c r="B4" s="11" t="s">
        <v>4</v>
      </c>
      <c r="C4" s="11" t="s">
        <v>1</v>
      </c>
      <c r="D4" s="11" t="s">
        <v>2</v>
      </c>
      <c r="E4" s="11" t="s">
        <v>3</v>
      </c>
      <c r="F4" s="12" t="s">
        <v>8</v>
      </c>
      <c r="G4" s="11" t="s">
        <v>9</v>
      </c>
    </row>
    <row r="5" spans="1:7" x14ac:dyDescent="0.3">
      <c r="A5" s="2">
        <v>2021</v>
      </c>
      <c r="B5" s="9">
        <v>5007</v>
      </c>
      <c r="C5" s="2" t="s">
        <v>6</v>
      </c>
      <c r="D5" s="2" t="s">
        <v>7</v>
      </c>
      <c r="E5" s="2"/>
      <c r="F5" s="3"/>
      <c r="G5" s="4">
        <f>F5</f>
        <v>0</v>
      </c>
    </row>
    <row r="6" spans="1:7" ht="129.6" x14ac:dyDescent="0.3">
      <c r="A6" s="2">
        <v>2021</v>
      </c>
      <c r="B6" s="9">
        <v>5008</v>
      </c>
      <c r="C6" s="2" t="s">
        <v>33</v>
      </c>
      <c r="D6" s="2" t="s">
        <v>34</v>
      </c>
      <c r="E6" s="5" t="s">
        <v>35</v>
      </c>
      <c r="F6" s="3">
        <v>1500</v>
      </c>
      <c r="G6" s="24">
        <f>F6+F7</f>
        <v>2800</v>
      </c>
    </row>
    <row r="7" spans="1:7" ht="129.6" x14ac:dyDescent="0.3">
      <c r="A7" s="2">
        <v>2021</v>
      </c>
      <c r="B7" s="9">
        <v>5008</v>
      </c>
      <c r="C7" s="2" t="s">
        <v>33</v>
      </c>
      <c r="D7" s="2" t="s">
        <v>34</v>
      </c>
      <c r="E7" s="5" t="s">
        <v>36</v>
      </c>
      <c r="F7" s="3">
        <v>1300</v>
      </c>
      <c r="G7" s="25"/>
    </row>
    <row r="8" spans="1:7" ht="172.8" x14ac:dyDescent="0.3">
      <c r="A8" s="2">
        <v>2021</v>
      </c>
      <c r="B8" s="9">
        <v>5008</v>
      </c>
      <c r="C8" s="2" t="s">
        <v>10</v>
      </c>
      <c r="D8" s="2" t="s">
        <v>11</v>
      </c>
      <c r="E8" s="5" t="s">
        <v>37</v>
      </c>
      <c r="F8" s="3">
        <v>54250.19</v>
      </c>
      <c r="G8" s="24">
        <f>F8+F9+F10+F11+F12</f>
        <v>158502.97</v>
      </c>
    </row>
    <row r="9" spans="1:7" ht="172.8" x14ac:dyDescent="0.3">
      <c r="A9" s="2">
        <v>2021</v>
      </c>
      <c r="B9" s="9">
        <v>5008</v>
      </c>
      <c r="C9" s="2" t="s">
        <v>10</v>
      </c>
      <c r="D9" s="2" t="s">
        <v>11</v>
      </c>
      <c r="E9" s="5" t="s">
        <v>38</v>
      </c>
      <c r="F9" s="3">
        <v>51952.959999999999</v>
      </c>
      <c r="G9" s="26"/>
    </row>
    <row r="10" spans="1:7" ht="57.6" x14ac:dyDescent="0.3">
      <c r="A10" s="2">
        <v>2021</v>
      </c>
      <c r="B10" s="9">
        <v>5008</v>
      </c>
      <c r="C10" s="2" t="s">
        <v>10</v>
      </c>
      <c r="D10" s="2" t="s">
        <v>11</v>
      </c>
      <c r="E10" s="5" t="s">
        <v>40</v>
      </c>
      <c r="F10" s="3">
        <v>32663.75</v>
      </c>
      <c r="G10" s="26"/>
    </row>
    <row r="11" spans="1:7" ht="172.8" x14ac:dyDescent="0.3">
      <c r="A11" s="2">
        <v>2021</v>
      </c>
      <c r="B11" s="9">
        <v>5008</v>
      </c>
      <c r="C11" s="2" t="s">
        <v>10</v>
      </c>
      <c r="D11" s="2" t="s">
        <v>11</v>
      </c>
      <c r="E11" s="5" t="s">
        <v>41</v>
      </c>
      <c r="F11" s="3">
        <v>16295.4</v>
      </c>
      <c r="G11" s="26"/>
    </row>
    <row r="12" spans="1:7" ht="115.2" x14ac:dyDescent="0.3">
      <c r="A12" s="2">
        <v>2021</v>
      </c>
      <c r="B12" s="9">
        <v>5008</v>
      </c>
      <c r="C12" s="2" t="s">
        <v>10</v>
      </c>
      <c r="D12" s="2" t="s">
        <v>11</v>
      </c>
      <c r="E12" s="5" t="s">
        <v>39</v>
      </c>
      <c r="F12" s="3">
        <v>3340.67</v>
      </c>
      <c r="G12" s="25"/>
    </row>
    <row r="13" spans="1:7" ht="18" x14ac:dyDescent="0.35">
      <c r="E13" s="23" t="s">
        <v>19</v>
      </c>
      <c r="F13" s="23"/>
      <c r="G13" s="8">
        <f>G8+G6+G5</f>
        <v>161302.97</v>
      </c>
    </row>
  </sheetData>
  <mergeCells count="4">
    <mergeCell ref="B1:G2"/>
    <mergeCell ref="E13:F13"/>
    <mergeCell ref="G6:G7"/>
    <mergeCell ref="G8:G12"/>
  </mergeCells>
  <pageMargins left="0.511811024" right="0.511811024" top="0.78740157499999996" bottom="0.78740157499999996" header="0.31496062000000002" footer="0.31496062000000002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8"/>
  <sheetViews>
    <sheetView zoomScale="90" zoomScaleNormal="90" workbookViewId="0">
      <selection activeCell="E15" sqref="E15"/>
    </sheetView>
  </sheetViews>
  <sheetFormatPr defaultRowHeight="14.4" x14ac:dyDescent="0.3"/>
  <cols>
    <col min="1" max="1" width="12.109375" customWidth="1"/>
    <col min="2" max="2" width="12.33203125" customWidth="1"/>
    <col min="3" max="3" width="22.88671875" customWidth="1"/>
    <col min="4" max="4" width="40.88671875" bestFit="1" customWidth="1"/>
    <col min="5" max="5" width="58.33203125" customWidth="1"/>
    <col min="6" max="6" width="14.21875" style="1" customWidth="1"/>
    <col min="7" max="7" width="21.88671875" customWidth="1"/>
  </cols>
  <sheetData>
    <row r="1" spans="1:7" x14ac:dyDescent="0.3">
      <c r="B1" s="22" t="s">
        <v>0</v>
      </c>
      <c r="C1" s="22"/>
      <c r="D1" s="22"/>
      <c r="E1" s="22"/>
      <c r="F1" s="22"/>
      <c r="G1" s="22"/>
    </row>
    <row r="2" spans="1:7" x14ac:dyDescent="0.3">
      <c r="B2" s="22"/>
      <c r="C2" s="22"/>
      <c r="D2" s="22"/>
      <c r="E2" s="22"/>
      <c r="F2" s="22"/>
      <c r="G2" s="22"/>
    </row>
    <row r="4" spans="1:7" ht="15.6" x14ac:dyDescent="0.3">
      <c r="A4" s="10" t="s">
        <v>5</v>
      </c>
      <c r="B4" s="11" t="s">
        <v>4</v>
      </c>
      <c r="C4" s="11" t="s">
        <v>1</v>
      </c>
      <c r="D4" s="11" t="s">
        <v>2</v>
      </c>
      <c r="E4" s="11" t="s">
        <v>3</v>
      </c>
      <c r="F4" s="12" t="s">
        <v>8</v>
      </c>
      <c r="G4" s="11" t="s">
        <v>9</v>
      </c>
    </row>
    <row r="5" spans="1:7" x14ac:dyDescent="0.3">
      <c r="A5" s="2">
        <v>2022</v>
      </c>
      <c r="B5" s="9">
        <v>5007</v>
      </c>
      <c r="C5" s="2" t="s">
        <v>6</v>
      </c>
      <c r="D5" s="2" t="s">
        <v>7</v>
      </c>
      <c r="E5" s="2"/>
      <c r="F5" s="3"/>
      <c r="G5" s="4">
        <f>F5</f>
        <v>0</v>
      </c>
    </row>
    <row r="6" spans="1:7" ht="91.05" customHeight="1" x14ac:dyDescent="0.3">
      <c r="A6" s="2">
        <v>2022</v>
      </c>
      <c r="B6" s="9">
        <v>5008</v>
      </c>
      <c r="C6" s="2" t="s">
        <v>42</v>
      </c>
      <c r="D6" s="2" t="s">
        <v>43</v>
      </c>
      <c r="E6" s="5" t="s">
        <v>44</v>
      </c>
      <c r="F6" s="3">
        <v>1027.4000000000001</v>
      </c>
      <c r="G6" s="13">
        <f>F6</f>
        <v>1027.4000000000001</v>
      </c>
    </row>
    <row r="7" spans="1:7" ht="57.6" x14ac:dyDescent="0.3">
      <c r="A7" s="2">
        <v>2022</v>
      </c>
      <c r="B7" s="9">
        <v>5008</v>
      </c>
      <c r="C7" s="2" t="s">
        <v>10</v>
      </c>
      <c r="D7" s="2" t="s">
        <v>11</v>
      </c>
      <c r="E7" s="5" t="s">
        <v>40</v>
      </c>
      <c r="F7" s="3">
        <v>0</v>
      </c>
      <c r="G7" s="14">
        <v>0</v>
      </c>
    </row>
    <row r="8" spans="1:7" ht="18" x14ac:dyDescent="0.35">
      <c r="E8" s="23" t="s">
        <v>19</v>
      </c>
      <c r="F8" s="23"/>
      <c r="G8" s="8">
        <f>G7+G6+G5</f>
        <v>1027.4000000000001</v>
      </c>
    </row>
  </sheetData>
  <mergeCells count="2">
    <mergeCell ref="B1:G2"/>
    <mergeCell ref="E8:F8"/>
  </mergeCells>
  <pageMargins left="0.511811024" right="0.511811024" top="0.78740157499999996" bottom="0.78740157499999996" header="0.31496062000000002" footer="0.31496062000000002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6"/>
  <sheetViews>
    <sheetView zoomScale="90" zoomScaleNormal="90" workbookViewId="0">
      <selection activeCell="G17" sqref="G17"/>
    </sheetView>
  </sheetViews>
  <sheetFormatPr defaultRowHeight="14.4" x14ac:dyDescent="0.3"/>
  <cols>
    <col min="1" max="1" width="12.109375" customWidth="1"/>
    <col min="2" max="2" width="12.33203125" customWidth="1"/>
    <col min="3" max="3" width="22.88671875" customWidth="1"/>
    <col min="4" max="4" width="40.88671875" bestFit="1" customWidth="1"/>
    <col min="5" max="5" width="58.33203125" customWidth="1"/>
    <col min="6" max="6" width="14.21875" style="1" customWidth="1"/>
    <col min="7" max="7" width="21.88671875" customWidth="1"/>
  </cols>
  <sheetData>
    <row r="1" spans="1:7" x14ac:dyDescent="0.3">
      <c r="B1" s="22" t="s">
        <v>0</v>
      </c>
      <c r="C1" s="22"/>
      <c r="D1" s="22"/>
      <c r="E1" s="22"/>
      <c r="F1" s="22"/>
      <c r="G1" s="22"/>
    </row>
    <row r="2" spans="1:7" x14ac:dyDescent="0.3">
      <c r="B2" s="22"/>
      <c r="C2" s="22"/>
      <c r="D2" s="22"/>
      <c r="E2" s="22"/>
      <c r="F2" s="22"/>
      <c r="G2" s="22"/>
    </row>
    <row r="4" spans="1:7" ht="15.6" x14ac:dyDescent="0.3">
      <c r="A4" s="10" t="s">
        <v>5</v>
      </c>
      <c r="B4" s="11" t="s">
        <v>4</v>
      </c>
      <c r="C4" s="11" t="s">
        <v>1</v>
      </c>
      <c r="D4" s="11" t="s">
        <v>2</v>
      </c>
      <c r="E4" s="11" t="s">
        <v>3</v>
      </c>
      <c r="F4" s="12" t="s">
        <v>8</v>
      </c>
      <c r="G4" s="11" t="s">
        <v>9</v>
      </c>
    </row>
    <row r="5" spans="1:7" x14ac:dyDescent="0.3">
      <c r="A5" s="2">
        <v>2023</v>
      </c>
      <c r="B5" s="9">
        <v>5007</v>
      </c>
      <c r="C5" s="2" t="s">
        <v>6</v>
      </c>
      <c r="D5" s="2" t="s">
        <v>7</v>
      </c>
      <c r="E5" s="2"/>
      <c r="F5" s="3"/>
      <c r="G5" s="4">
        <f>F5</f>
        <v>0</v>
      </c>
    </row>
    <row r="6" spans="1:7" ht="144" x14ac:dyDescent="0.3">
      <c r="A6" s="2">
        <v>2023</v>
      </c>
      <c r="B6" s="9">
        <v>5008</v>
      </c>
      <c r="C6" s="2" t="s">
        <v>42</v>
      </c>
      <c r="D6" s="2" t="s">
        <v>43</v>
      </c>
      <c r="E6" s="5" t="s">
        <v>45</v>
      </c>
      <c r="F6" s="3">
        <v>9855</v>
      </c>
      <c r="G6" s="24">
        <f>F6+F7</f>
        <v>32850</v>
      </c>
    </row>
    <row r="7" spans="1:7" ht="144" x14ac:dyDescent="0.3">
      <c r="A7" s="2">
        <v>2023</v>
      </c>
      <c r="B7" s="9">
        <v>5008</v>
      </c>
      <c r="C7" s="2" t="s">
        <v>42</v>
      </c>
      <c r="D7" s="2" t="s">
        <v>43</v>
      </c>
      <c r="E7" s="5" t="s">
        <v>46</v>
      </c>
      <c r="F7" s="3">
        <v>22995</v>
      </c>
      <c r="G7" s="26"/>
    </row>
    <row r="8" spans="1:7" ht="115.2" x14ac:dyDescent="0.3">
      <c r="A8" s="2">
        <v>2023</v>
      </c>
      <c r="B8" s="9">
        <v>5008</v>
      </c>
      <c r="C8" s="2" t="s">
        <v>10</v>
      </c>
      <c r="D8" s="2" t="s">
        <v>11</v>
      </c>
      <c r="E8" s="5" t="s">
        <v>47</v>
      </c>
      <c r="F8" s="15">
        <v>7840.96</v>
      </c>
      <c r="G8" s="26">
        <f>F8+F9+F10+F12+F13+F15+F14</f>
        <v>77478.63</v>
      </c>
    </row>
    <row r="9" spans="1:7" ht="115.2" x14ac:dyDescent="0.3">
      <c r="A9" s="2">
        <v>2023</v>
      </c>
      <c r="B9" s="9">
        <v>5008</v>
      </c>
      <c r="C9" s="2" t="s">
        <v>10</v>
      </c>
      <c r="D9" s="2" t="s">
        <v>11</v>
      </c>
      <c r="E9" s="5" t="s">
        <v>48</v>
      </c>
      <c r="F9" s="15">
        <v>7839.58</v>
      </c>
      <c r="G9" s="26"/>
    </row>
    <row r="10" spans="1:7" ht="115.2" x14ac:dyDescent="0.3">
      <c r="A10" s="2">
        <v>2023</v>
      </c>
      <c r="B10" s="9">
        <v>5008</v>
      </c>
      <c r="C10" s="2" t="s">
        <v>10</v>
      </c>
      <c r="D10" s="2" t="s">
        <v>11</v>
      </c>
      <c r="E10" s="5" t="s">
        <v>49</v>
      </c>
      <c r="F10" s="15">
        <v>12544.42</v>
      </c>
      <c r="G10" s="26"/>
    </row>
    <row r="11" spans="1:7" ht="115.2" x14ac:dyDescent="0.3">
      <c r="A11" s="2">
        <v>2023</v>
      </c>
      <c r="B11" s="9">
        <v>5008</v>
      </c>
      <c r="C11" s="2" t="s">
        <v>10</v>
      </c>
      <c r="D11" s="2" t="s">
        <v>11</v>
      </c>
      <c r="E11" s="5" t="s">
        <v>50</v>
      </c>
      <c r="F11" s="15">
        <v>3136.11</v>
      </c>
      <c r="G11" s="26"/>
    </row>
    <row r="12" spans="1:7" ht="72" x14ac:dyDescent="0.3">
      <c r="A12" s="2">
        <v>2023</v>
      </c>
      <c r="B12" s="9">
        <v>5008</v>
      </c>
      <c r="C12" s="2" t="s">
        <v>10</v>
      </c>
      <c r="D12" s="2" t="s">
        <v>11</v>
      </c>
      <c r="E12" s="5" t="s">
        <v>51</v>
      </c>
      <c r="F12" s="15">
        <v>10565.56</v>
      </c>
      <c r="G12" s="26"/>
    </row>
    <row r="13" spans="1:7" ht="86.4" x14ac:dyDescent="0.3">
      <c r="A13" s="2">
        <v>2023</v>
      </c>
      <c r="B13" s="9">
        <v>5008</v>
      </c>
      <c r="C13" s="2" t="s">
        <v>10</v>
      </c>
      <c r="D13" s="2" t="s">
        <v>11</v>
      </c>
      <c r="E13" s="5" t="s">
        <v>52</v>
      </c>
      <c r="F13" s="15">
        <v>1052</v>
      </c>
      <c r="G13" s="26"/>
    </row>
    <row r="14" spans="1:7" ht="158.4" x14ac:dyDescent="0.3">
      <c r="A14" s="2">
        <v>2023</v>
      </c>
      <c r="B14" s="9">
        <v>5008</v>
      </c>
      <c r="C14" s="2" t="s">
        <v>10</v>
      </c>
      <c r="D14" s="2" t="s">
        <v>11</v>
      </c>
      <c r="E14" s="5" t="s">
        <v>53</v>
      </c>
      <c r="F14" s="3">
        <v>34500</v>
      </c>
      <c r="G14" s="26"/>
    </row>
    <row r="15" spans="1:7" ht="115.2" x14ac:dyDescent="0.3">
      <c r="A15" s="2">
        <v>2023</v>
      </c>
      <c r="B15" s="9">
        <v>5008</v>
      </c>
      <c r="C15" s="2" t="s">
        <v>10</v>
      </c>
      <c r="D15" s="2" t="s">
        <v>11</v>
      </c>
      <c r="E15" s="5" t="s">
        <v>50</v>
      </c>
      <c r="F15" s="3">
        <v>3136.11</v>
      </c>
      <c r="G15" s="25"/>
    </row>
    <row r="16" spans="1:7" ht="18" x14ac:dyDescent="0.35">
      <c r="E16" s="23" t="s">
        <v>19</v>
      </c>
      <c r="F16" s="23"/>
      <c r="G16" s="8">
        <f>G8+G6</f>
        <v>110328.63</v>
      </c>
    </row>
  </sheetData>
  <mergeCells count="4">
    <mergeCell ref="B1:G2"/>
    <mergeCell ref="E16:F16"/>
    <mergeCell ref="G6:G7"/>
    <mergeCell ref="G8:G15"/>
  </mergeCells>
  <pageMargins left="0.511811024" right="0.511811024" top="0.78740157499999996" bottom="0.78740157499999996" header="0.31496062000000002" footer="0.31496062000000002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"/>
  <sheetViews>
    <sheetView zoomScale="90" zoomScaleNormal="90" workbookViewId="0">
      <selection activeCell="B1" sqref="B1:G2"/>
    </sheetView>
  </sheetViews>
  <sheetFormatPr defaultRowHeight="14.4" x14ac:dyDescent="0.3"/>
  <cols>
    <col min="1" max="1" width="12.109375" customWidth="1"/>
    <col min="2" max="2" width="12.33203125" customWidth="1"/>
    <col min="3" max="3" width="22.88671875" customWidth="1"/>
    <col min="4" max="4" width="40.88671875" bestFit="1" customWidth="1"/>
    <col min="5" max="5" width="58.33203125" customWidth="1"/>
    <col min="6" max="6" width="14.21875" style="1" customWidth="1"/>
    <col min="7" max="7" width="21.88671875" customWidth="1"/>
  </cols>
  <sheetData>
    <row r="1" spans="1:7" x14ac:dyDescent="0.3">
      <c r="B1" s="22" t="s">
        <v>0</v>
      </c>
      <c r="C1" s="22"/>
      <c r="D1" s="22"/>
      <c r="E1" s="22"/>
      <c r="F1" s="22"/>
      <c r="G1" s="22"/>
    </row>
    <row r="2" spans="1:7" x14ac:dyDescent="0.3">
      <c r="B2" s="22"/>
      <c r="C2" s="22"/>
      <c r="D2" s="22"/>
      <c r="E2" s="22"/>
      <c r="F2" s="22"/>
      <c r="G2" s="22"/>
    </row>
    <row r="4" spans="1:7" ht="15.6" x14ac:dyDescent="0.3">
      <c r="A4" s="10" t="s">
        <v>5</v>
      </c>
      <c r="B4" s="11" t="s">
        <v>4</v>
      </c>
      <c r="C4" s="11" t="s">
        <v>1</v>
      </c>
      <c r="D4" s="11" t="s">
        <v>2</v>
      </c>
      <c r="E4" s="11" t="s">
        <v>3</v>
      </c>
      <c r="F4" s="12" t="s">
        <v>8</v>
      </c>
      <c r="G4" s="11" t="s">
        <v>9</v>
      </c>
    </row>
    <row r="5" spans="1:7" ht="100.8" x14ac:dyDescent="0.3">
      <c r="A5" s="2">
        <v>2024</v>
      </c>
      <c r="B5" s="9">
        <v>5007</v>
      </c>
      <c r="C5" s="2" t="s">
        <v>54</v>
      </c>
      <c r="D5" s="2" t="s">
        <v>55</v>
      </c>
      <c r="E5" s="5" t="s">
        <v>56</v>
      </c>
      <c r="F5" s="3">
        <v>10027.16</v>
      </c>
      <c r="G5" s="4">
        <f>F5</f>
        <v>10027.16</v>
      </c>
    </row>
    <row r="6" spans="1:7" ht="144" x14ac:dyDescent="0.3">
      <c r="A6" s="2">
        <v>2024</v>
      </c>
      <c r="B6" s="9">
        <v>5008</v>
      </c>
      <c r="C6" s="2" t="s">
        <v>10</v>
      </c>
      <c r="D6" s="2" t="s">
        <v>11</v>
      </c>
      <c r="E6" s="5" t="s">
        <v>58</v>
      </c>
      <c r="F6" s="3">
        <v>15000</v>
      </c>
      <c r="G6" s="24">
        <f>F6+F7</f>
        <v>16465</v>
      </c>
    </row>
    <row r="7" spans="1:7" ht="86.4" x14ac:dyDescent="0.3">
      <c r="A7" s="2">
        <v>2024</v>
      </c>
      <c r="B7" s="9">
        <v>5008</v>
      </c>
      <c r="C7" s="2" t="s">
        <v>10</v>
      </c>
      <c r="D7" s="2" t="s">
        <v>11</v>
      </c>
      <c r="E7" s="5" t="s">
        <v>59</v>
      </c>
      <c r="F7" s="3">
        <v>1465</v>
      </c>
      <c r="G7" s="25"/>
    </row>
    <row r="8" spans="1:7" ht="115.2" x14ac:dyDescent="0.3">
      <c r="A8" s="2">
        <v>2024</v>
      </c>
      <c r="B8" s="9">
        <v>5008</v>
      </c>
      <c r="C8" s="2" t="s">
        <v>42</v>
      </c>
      <c r="D8" s="2" t="s">
        <v>43</v>
      </c>
      <c r="E8" s="5" t="s">
        <v>57</v>
      </c>
      <c r="F8" s="3">
        <v>7500</v>
      </c>
      <c r="G8" s="13">
        <f>F8</f>
        <v>7500</v>
      </c>
    </row>
    <row r="9" spans="1:7" ht="18" x14ac:dyDescent="0.35">
      <c r="E9" s="23" t="s">
        <v>19</v>
      </c>
      <c r="F9" s="23"/>
      <c r="G9" s="8">
        <f>G8+G6+G5</f>
        <v>33992.160000000003</v>
      </c>
    </row>
  </sheetData>
  <mergeCells count="3">
    <mergeCell ref="B1:G2"/>
    <mergeCell ref="G6:G7"/>
    <mergeCell ref="E9:F9"/>
  </mergeCells>
  <pageMargins left="0.511811024" right="0.511811024" top="0.78740157499999996" bottom="0.78740157499999996" header="0.31496062000000002" footer="0.31496062000000002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9</vt:i4>
      </vt:variant>
    </vt:vector>
  </HeadingPairs>
  <TitlesOfParts>
    <vt:vector size="19" baseType="lpstr"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TOTALIZADOR</vt:lpstr>
      <vt:lpstr>'2016'!Area_de_impressao</vt:lpstr>
      <vt:lpstr>'2017'!Area_de_impressao</vt:lpstr>
      <vt:lpstr>'2018'!Area_de_impressao</vt:lpstr>
      <vt:lpstr>'2019'!Area_de_impressao</vt:lpstr>
      <vt:lpstr>'2020'!Area_de_impressao</vt:lpstr>
      <vt:lpstr>'2021'!Area_de_impressao</vt:lpstr>
      <vt:lpstr>'2022'!Area_de_impressao</vt:lpstr>
      <vt:lpstr>'2023'!Area_de_impressao</vt:lpstr>
      <vt:lpstr>'2024'!Area_de_impressao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André B. Bezerra</dc:creator>
  <cp:lastModifiedBy>Ana Ligia Coelho Martins</cp:lastModifiedBy>
  <cp:lastPrinted>2025-02-12T18:22:03Z</cp:lastPrinted>
  <dcterms:created xsi:type="dcterms:W3CDTF">2025-02-12T17:59:13Z</dcterms:created>
  <dcterms:modified xsi:type="dcterms:W3CDTF">2025-03-20T14:03:00Z</dcterms:modified>
</cp:coreProperties>
</file>